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0730" windowHeight="11160" tabRatio="704"/>
  </bookViews>
  <sheets>
    <sheet name="需給電力調書（実績）" sheetId="6" r:id="rId1"/>
  </sheets>
  <definedNames>
    <definedName name="_xlnm._FilterDatabase" localSheetId="0" hidden="1">'需給電力調書（実績）'!$B$1:$B$34</definedName>
    <definedName name="_xlnm.Print_Titles" localSheetId="0">'需給電力調書（実績）'!$A:$F,'需給電力調書（実績）'!$1:$2</definedName>
    <definedName name="_xlnm.Print_Area" localSheetId="0">'需給電力調書（実績）'!$A$1:$S$42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<sst xmlns="http://schemas.openxmlformats.org/spreadsheetml/2006/main" xmlns:r="http://schemas.openxmlformats.org/officeDocument/2006/relationships" count="32" uniqueCount="32">
  <si>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※ 令和6年10月から南部清掃工場への自己託送を開始しています。</t>
    <rPh sb="2" eb="4">
      <t>レイワ</t>
    </rPh>
    <rPh sb="5" eb="6">
      <t>ネン</t>
    </rPh>
    <rPh sb="8" eb="9">
      <t>ガツ</t>
    </rPh>
    <rPh sb="11" eb="17">
      <t>ナンブセイ</t>
    </rPh>
    <rPh sb="19" eb="23">
      <t>ジコタ</t>
    </rPh>
    <rPh sb="24" eb="26">
      <t>カイシ</t>
    </rPh>
    <phoneticPr fontId="2"/>
  </si>
  <si>
    <t>夏季昼間</t>
    <rPh sb="0" eb="2">
      <t>カキ</t>
    </rPh>
    <rPh sb="2" eb="4">
      <t>ヒルマ</t>
    </rPh>
    <phoneticPr fontId="2"/>
  </si>
  <si>
    <t>最大電力（kW）</t>
    <rPh sb="0" eb="2">
      <t>サイダイ</t>
    </rPh>
    <rPh sb="2" eb="4">
      <t>デンリョク</t>
    </rPh>
    <phoneticPr fontId="2"/>
  </si>
  <si>
    <t>契約電力（kW）</t>
  </si>
  <si>
    <t>契約電力（kW）</t>
    <rPh sb="0" eb="4">
      <t>ケイヤク</t>
    </rPh>
    <phoneticPr fontId="2"/>
  </si>
  <si>
    <t>使用電力量（kWh）</t>
    <rPh sb="0" eb="2">
      <t>シヨウ</t>
    </rPh>
    <rPh sb="2" eb="5">
      <t>デン</t>
    </rPh>
    <phoneticPr fontId="2"/>
  </si>
  <si>
    <t>計</t>
    <rPh sb="0" eb="1">
      <t>ケイ</t>
    </rPh>
    <phoneticPr fontId="2"/>
  </si>
  <si>
    <t>南部清掃工場</t>
  </si>
  <si>
    <t>データ種別</t>
    <rPh sb="3" eb="5">
      <t>シュベツ</t>
    </rPh>
    <phoneticPr fontId="2"/>
  </si>
  <si>
    <t>No.</t>
  </si>
  <si>
    <t>(2) 自己託送供給分</t>
    <rPh sb="4" eb="8">
      <t>ジコタ</t>
    </rPh>
    <rPh sb="8" eb="11">
      <t>キョウ</t>
    </rPh>
    <phoneticPr fontId="2"/>
  </si>
  <si>
    <t>弘前地区環境整備センター</t>
  </si>
  <si>
    <t>特別高圧電力B</t>
    <rPh sb="0" eb="4">
      <t>トクベツコウアツ</t>
    </rPh>
    <rPh sb="4" eb="6">
      <t>デンリョク</t>
    </rPh>
    <phoneticPr fontId="2"/>
  </si>
  <si>
    <t>需要施設名</t>
    <rPh sb="0" eb="4">
      <t>ジュヨ</t>
    </rPh>
    <rPh sb="4" eb="5">
      <t>メイ</t>
    </rPh>
    <phoneticPr fontId="2"/>
  </si>
  <si>
    <t>契約種別</t>
    <rPh sb="0" eb="4">
      <t>ケイヤクシュベツ</t>
    </rPh>
    <phoneticPr fontId="2"/>
  </si>
  <si>
    <t>高圧季節別時間帯別S</t>
  </si>
  <si>
    <t>夜間</t>
    <rPh sb="0" eb="2">
      <t>ヤカン</t>
    </rPh>
    <phoneticPr fontId="2"/>
  </si>
  <si>
    <t>-</t>
  </si>
  <si>
    <t>夏季</t>
    <rPh sb="0" eb="2">
      <t>カキ</t>
    </rPh>
    <phoneticPr fontId="2"/>
  </si>
  <si>
    <t>その他季</t>
    <rPh sb="2" eb="4">
      <t>タキ</t>
    </rPh>
    <phoneticPr fontId="2"/>
  </si>
  <si>
    <t>使用電力量（kWh）</t>
  </si>
  <si>
    <t>最大電力（kW）</t>
  </si>
  <si>
    <t>ピーク時間</t>
    <rPh sb="3" eb="5">
      <t>ジカン</t>
    </rPh>
    <phoneticPr fontId="2"/>
  </si>
  <si>
    <t>その他季昼間</t>
    <rPh sb="2" eb="3">
      <t>タ</t>
    </rPh>
    <rPh sb="3" eb="4">
      <t>キ</t>
    </rPh>
    <rPh sb="4" eb="6">
      <t>ヒルマ</t>
    </rPh>
    <phoneticPr fontId="2"/>
  </si>
  <si>
    <t>(4) 自己託送率（％）</t>
    <rPh sb="4" eb="9">
      <t>ジコタク</t>
    </rPh>
    <phoneticPr fontId="2"/>
  </si>
  <si>
    <t>(1) 負荷追随供給分</t>
  </si>
  <si>
    <t>(3) 全量 = (1)+(2)</t>
    <rPh sb="4" eb="6">
      <t>ゼンリョウ</t>
    </rPh>
    <phoneticPr fontId="2"/>
  </si>
  <si>
    <t>※ No.1 弘前地区環境整備センターは予備電力（予備線）を含めた契約としています。</t>
    <rPh sb="7" eb="15">
      <t>ヒロサキチクカンキョウセイビ</t>
    </rPh>
    <rPh sb="20" eb="24">
      <t>ヨビデンリョク</t>
    </rPh>
    <rPh sb="25" eb="27">
      <t>ヨビ</t>
    </rPh>
    <rPh sb="27" eb="28">
      <t>セン</t>
    </rPh>
    <rPh sb="30" eb="31">
      <t>フク</t>
    </rPh>
    <rPh sb="33" eb="35">
      <t>ケイヤク</t>
    </rPh>
    <phoneticPr fontId="2"/>
  </si>
  <si>
    <t>夏季：７・８・９月
その他季：夏季以外（１・２・３・４・５・６・10・11・12月）
ピーク時間：夏季以外の毎日13時から16時まで（休日等は除く）
昼間時間：８時から22時まで（ピーク時間及び休日等は除く）
夜間：ピーク時間及び昼間時間以外
休日等：日曜日、「国民の祝日に関する法律」に規定する休日、
　　　　　　１月２～４日、５月１～２日、12月30～31日</t>
    <rPh sb="0" eb="2">
      <t>カキ</t>
    </rPh>
    <rPh sb="8" eb="9">
      <t>ガツ</t>
    </rPh>
    <rPh sb="12" eb="14">
      <t>タキ</t>
    </rPh>
    <rPh sb="15" eb="17">
      <t>カキ</t>
    </rPh>
    <rPh sb="17" eb="19">
      <t>イガイ</t>
    </rPh>
    <rPh sb="40" eb="41">
      <t>ガツ</t>
    </rPh>
    <rPh sb="46" eb="48">
      <t>ジカン</t>
    </rPh>
    <rPh sb="49" eb="51">
      <t>カキ</t>
    </rPh>
    <rPh sb="51" eb="53">
      <t>イガイ</t>
    </rPh>
    <rPh sb="54" eb="56">
      <t>マイニチ</t>
    </rPh>
    <rPh sb="58" eb="59">
      <t>ジ</t>
    </rPh>
    <rPh sb="63" eb="64">
      <t>ジ</t>
    </rPh>
    <rPh sb="67" eb="70">
      <t>キュウ</t>
    </rPh>
    <rPh sb="71" eb="72">
      <t>ノゾ</t>
    </rPh>
    <rPh sb="75" eb="77">
      <t>ヒルマ</t>
    </rPh>
    <rPh sb="77" eb="79">
      <t>ジカン</t>
    </rPh>
    <rPh sb="81" eb="82">
      <t>ジ</t>
    </rPh>
    <rPh sb="86" eb="87">
      <t>ジ</t>
    </rPh>
    <rPh sb="93" eb="95">
      <t>ジカン</t>
    </rPh>
    <rPh sb="95" eb="96">
      <t>オヨ</t>
    </rPh>
    <rPh sb="97" eb="100">
      <t>キュウ</t>
    </rPh>
    <rPh sb="101" eb="102">
      <t>ノゾ</t>
    </rPh>
    <rPh sb="105" eb="107">
      <t>ヤカン</t>
    </rPh>
    <rPh sb="111" eb="113">
      <t>ジカン</t>
    </rPh>
    <rPh sb="113" eb="114">
      <t>オヨ</t>
    </rPh>
    <rPh sb="115" eb="117">
      <t>ヒルマ</t>
    </rPh>
    <rPh sb="117" eb="119">
      <t>ジカン</t>
    </rPh>
    <rPh sb="119" eb="121">
      <t>イガイ</t>
    </rPh>
    <rPh sb="122" eb="125">
      <t>キュウ</t>
    </rPh>
    <rPh sb="126" eb="129">
      <t>ニチヨウビ</t>
    </rPh>
    <rPh sb="131" eb="133">
      <t>コクミン</t>
    </rPh>
    <rPh sb="134" eb="136">
      <t>シュクジツ</t>
    </rPh>
    <rPh sb="137" eb="138">
      <t>カン</t>
    </rPh>
    <rPh sb="140" eb="142">
      <t>ホウリツ</t>
    </rPh>
    <rPh sb="144" eb="146">
      <t>キテイ</t>
    </rPh>
    <rPh sb="148" eb="150">
      <t>キュウジツ</t>
    </rPh>
    <rPh sb="159" eb="160">
      <t>ガツ</t>
    </rPh>
    <rPh sb="163" eb="164">
      <t>ニチ</t>
    </rPh>
    <rPh sb="166" eb="167">
      <t>ガツ</t>
    </rPh>
    <rPh sb="170" eb="171">
      <t>ニチ</t>
    </rPh>
    <rPh sb="174" eb="175">
      <t>ガツ</t>
    </rPh>
    <rPh sb="180" eb="181">
      <t>ニチ</t>
    </rPh>
    <phoneticPr fontId="2"/>
  </si>
  <si>
    <t>注記</t>
    <rPh sb="0" eb="2">
      <t>チュウキ</t>
    </rPh>
    <phoneticPr fontId="2"/>
  </si>
  <si>
    <t>電力供給</t>
    <rPh sb="0" eb="4">
      <t>デンリ</t>
    </rPh>
    <phoneticPr fontId="2"/>
  </si>
  <si>
    <t>【参考資料２】需給電力調書（R6.10～R7.9実績）</t>
    <rPh sb="1" eb="5">
      <t>サンコウ</t>
    </rPh>
    <rPh sb="9" eb="11">
      <t>デンリョク</t>
    </rPh>
    <rPh sb="11" eb="13">
      <t>チョウショ</t>
    </rPh>
    <rPh sb="24" eb="26">
      <t>ジッセキ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</si>
</sst>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5"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8"/>
      <color theme="1"/>
      <name val="Meiryo UI"/>
      <family val="3"/>
    </font>
    <font>
      <sz val="10"/>
      <color theme="1"/>
      <name val="Meiryo UI"/>
      <family val="3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3" fillId="0" borderId="1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 shrinkToFit="1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shrinkToFit="1"/>
    </xf>
    <xf numFmtId="0" fontId="3" fillId="0" borderId="9" xfId="0" applyFont="1" applyFill="1" applyBorder="1" applyAlignment="1">
      <alignment horizontal="left" vertical="center" shrinkToFi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8" xfId="0" applyFont="1" applyFill="1" applyBorder="1" applyAlignment="1">
      <alignment horizontal="left" vertical="center" shrinkToFit="1"/>
    </xf>
    <xf numFmtId="0" fontId="3" fillId="0" borderId="14" xfId="0" applyFont="1" applyFill="1" applyBorder="1" applyAlignment="1">
      <alignment horizontal="left" vertical="center" shrinkToFit="1"/>
    </xf>
    <xf numFmtId="0" fontId="3" fillId="0" borderId="15" xfId="1" applyFont="1" applyBorder="1" applyAlignment="1">
      <alignment horizontal="left" vertical="center" wrapText="1" indent="1" shrinkToFit="1"/>
    </xf>
    <xf numFmtId="0" fontId="3" fillId="0" borderId="16" xfId="1" applyFont="1" applyBorder="1" applyAlignment="1">
      <alignment horizontal="left" vertical="center" indent="1" shrinkToFit="1"/>
    </xf>
    <xf numFmtId="0" fontId="3" fillId="0" borderId="17" xfId="1" applyFont="1" applyBorder="1" applyAlignment="1">
      <alignment horizontal="left" vertical="center" indent="1" shrinkToFit="1"/>
    </xf>
    <xf numFmtId="0" fontId="3" fillId="0" borderId="18" xfId="0" applyFont="1" applyFill="1" applyBorder="1" applyAlignment="1">
      <alignment horizontal="left" vertical="center" shrinkToFit="1"/>
    </xf>
    <xf numFmtId="0" fontId="3" fillId="0" borderId="19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left" vertical="center" shrinkToFit="1"/>
    </xf>
    <xf numFmtId="0" fontId="3" fillId="0" borderId="22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right" vertical="center" shrinkToFit="1"/>
    </xf>
    <xf numFmtId="0" fontId="3" fillId="0" borderId="23" xfId="1" applyFont="1" applyBorder="1" applyAlignment="1">
      <alignment horizontal="left" vertical="center" indent="1" shrinkToFit="1"/>
    </xf>
    <xf numFmtId="0" fontId="3" fillId="0" borderId="0" xfId="1" applyFont="1" applyBorder="1" applyAlignment="1">
      <alignment horizontal="left" vertical="center" indent="1" shrinkToFit="1"/>
    </xf>
    <xf numFmtId="0" fontId="3" fillId="0" borderId="24" xfId="1" applyFont="1" applyBorder="1" applyAlignment="1">
      <alignment horizontal="left" vertical="center" indent="1" shrinkToFit="1"/>
    </xf>
    <xf numFmtId="0" fontId="3" fillId="0" borderId="2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30" xfId="0" applyFont="1" applyFill="1" applyBorder="1" applyAlignment="1">
      <alignment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3" fillId="0" borderId="32" xfId="0" applyFont="1" applyFill="1" applyBorder="1" applyAlignment="1">
      <alignment horizontal="left" vertical="center" shrinkToFit="1"/>
    </xf>
    <xf numFmtId="0" fontId="3" fillId="0" borderId="33" xfId="0" applyFont="1" applyFill="1" applyBorder="1" applyAlignment="1">
      <alignment horizontal="left" vertical="center" shrinkToFit="1"/>
    </xf>
    <xf numFmtId="0" fontId="3" fillId="0" borderId="34" xfId="0" applyFont="1" applyFill="1" applyBorder="1" applyAlignment="1">
      <alignment horizontal="left" vertical="center" shrinkToFit="1"/>
    </xf>
    <xf numFmtId="0" fontId="3" fillId="0" borderId="35" xfId="0" applyFont="1" applyFill="1" applyBorder="1" applyAlignment="1">
      <alignment horizontal="left" vertical="center" shrinkToFit="1"/>
    </xf>
    <xf numFmtId="0" fontId="3" fillId="0" borderId="36" xfId="0" applyFont="1" applyFill="1" applyBorder="1" applyAlignment="1">
      <alignment horizontal="left" vertical="center" shrinkToFit="1"/>
    </xf>
    <xf numFmtId="0" fontId="3" fillId="0" borderId="37" xfId="0" applyFont="1" applyFill="1" applyBorder="1" applyAlignment="1">
      <alignment horizontal="left" vertical="center" shrinkToFit="1"/>
    </xf>
    <xf numFmtId="0" fontId="3" fillId="0" borderId="38" xfId="0" applyFont="1" applyFill="1" applyBorder="1" applyAlignment="1">
      <alignment horizontal="left" vertical="center" shrinkToFit="1"/>
    </xf>
    <xf numFmtId="0" fontId="3" fillId="0" borderId="39" xfId="1" applyFont="1" applyBorder="1" applyAlignment="1">
      <alignment horizontal="left" vertical="center" indent="1" shrinkToFit="1"/>
    </xf>
    <xf numFmtId="0" fontId="3" fillId="0" borderId="40" xfId="1" applyFont="1" applyBorder="1" applyAlignment="1">
      <alignment horizontal="left" vertical="center" indent="1" shrinkToFit="1"/>
    </xf>
    <xf numFmtId="0" fontId="3" fillId="0" borderId="41" xfId="1" applyFont="1" applyBorder="1" applyAlignment="1">
      <alignment horizontal="left" vertical="center" indent="1" shrinkToFit="1"/>
    </xf>
    <xf numFmtId="0" fontId="3" fillId="0" borderId="18" xfId="0" applyFont="1" applyFill="1" applyBorder="1" applyAlignment="1">
      <alignment horizontal="right" vertical="center" shrinkToFit="1"/>
    </xf>
    <xf numFmtId="176" fontId="3" fillId="0" borderId="19" xfId="0" applyNumberFormat="1" applyFont="1" applyFill="1" applyBorder="1" applyAlignment="1">
      <alignment horizontal="right" vertical="center" shrinkToFit="1"/>
    </xf>
    <xf numFmtId="176" fontId="3" fillId="0" borderId="42" xfId="0" applyNumberFormat="1" applyFont="1" applyFill="1" applyBorder="1" applyAlignment="1">
      <alignment horizontal="right" vertical="center" shrinkToFit="1"/>
    </xf>
    <xf numFmtId="176" fontId="3" fillId="0" borderId="43" xfId="0" applyNumberFormat="1" applyFont="1" applyFill="1" applyBorder="1" applyAlignment="1">
      <alignment horizontal="right" vertical="center" shrinkToFit="1"/>
    </xf>
    <xf numFmtId="176" fontId="3" fillId="0" borderId="44" xfId="0" applyNumberFormat="1" applyFont="1" applyFill="1" applyBorder="1" applyAlignment="1">
      <alignment horizontal="right" vertical="center" shrinkToFit="1"/>
    </xf>
    <xf numFmtId="176" fontId="3" fillId="0" borderId="45" xfId="0" applyNumberFormat="1" applyFont="1" applyFill="1" applyBorder="1" applyAlignment="1">
      <alignment horizontal="right" vertical="center" shrinkToFit="1"/>
    </xf>
    <xf numFmtId="10" fontId="3" fillId="0" borderId="46" xfId="0" applyNumberFormat="1" applyFont="1" applyFill="1" applyBorder="1" applyAlignment="1">
      <alignment horizontal="right" vertical="center" shrinkToFit="1"/>
    </xf>
    <xf numFmtId="0" fontId="3" fillId="0" borderId="18" xfId="0" applyFont="1" applyFill="1" applyBorder="1" applyAlignment="1">
      <alignment horizontal="right" vertical="center"/>
    </xf>
    <xf numFmtId="0" fontId="3" fillId="0" borderId="47" xfId="0" applyFont="1" applyFill="1" applyBorder="1" applyAlignment="1">
      <alignment horizontal="center" vertical="center"/>
    </xf>
    <xf numFmtId="176" fontId="3" fillId="0" borderId="48" xfId="0" applyNumberFormat="1" applyFont="1" applyFill="1" applyBorder="1" applyAlignment="1">
      <alignment horizontal="right" vertical="center" shrinkToFit="1"/>
    </xf>
    <xf numFmtId="176" fontId="3" fillId="0" borderId="49" xfId="0" applyNumberFormat="1" applyFont="1" applyFill="1" applyBorder="1" applyAlignment="1">
      <alignment horizontal="right" vertical="center" shrinkToFit="1"/>
    </xf>
    <xf numFmtId="176" fontId="3" fillId="0" borderId="50" xfId="0" applyNumberFormat="1" applyFont="1" applyFill="1" applyBorder="1" applyAlignment="1">
      <alignment horizontal="right" vertical="center" shrinkToFit="1"/>
    </xf>
    <xf numFmtId="176" fontId="3" fillId="0" borderId="51" xfId="0" applyNumberFormat="1" applyFont="1" applyFill="1" applyBorder="1" applyAlignment="1">
      <alignment horizontal="right" vertical="center" shrinkToFit="1"/>
    </xf>
    <xf numFmtId="176" fontId="3" fillId="0" borderId="52" xfId="0" applyNumberFormat="1" applyFont="1" applyFill="1" applyBorder="1" applyAlignment="1">
      <alignment horizontal="right" vertical="center" shrinkToFit="1"/>
    </xf>
    <xf numFmtId="10" fontId="3" fillId="0" borderId="53" xfId="0" applyNumberFormat="1" applyFont="1" applyFill="1" applyBorder="1" applyAlignment="1">
      <alignment horizontal="right" vertical="center" shrinkToFit="1"/>
    </xf>
  </cellXfs>
  <cellStyles count="2">
    <cellStyle name="標準" xfId="0" builtinId="0"/>
    <cellStyle name="標準_電力需給調書_様式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42"/>
  <sheetViews>
    <sheetView tabSelected="1" workbookViewId="0">
      <pane xSplit="6" ySplit="2" topLeftCell="G3" activePane="bottomRight" state="frozen"/>
      <selection pane="topRight"/>
      <selection pane="bottomLeft"/>
      <selection pane="bottomRight"/>
    </sheetView>
  </sheetViews>
  <sheetFormatPr defaultRowHeight="16.5" customHeight="1"/>
  <cols>
    <col min="1" max="1" width="2.625" style="1" customWidth="1"/>
    <col min="2" max="2" width="2.625" style="2" customWidth="1"/>
    <col min="3" max="4" width="15.625" style="2" customWidth="1"/>
    <col min="5" max="5" width="2.625" style="3" customWidth="1"/>
    <col min="6" max="6" width="12.625" style="1" customWidth="1"/>
    <col min="7" max="18" width="8.125" style="1" customWidth="1"/>
    <col min="19" max="19" width="9.625" style="1" customWidth="1"/>
    <col min="20" max="16384" width="9" style="1" customWidth="1"/>
  </cols>
  <sheetData>
    <row r="1" spans="1:19" ht="16.5" customHeight="1">
      <c r="A1" s="4" t="s">
        <v>31</v>
      </c>
      <c r="F1" s="2"/>
    </row>
    <row r="2" spans="1:19" ht="16.5" customHeight="1">
      <c r="A2" s="5" t="s">
        <v>9</v>
      </c>
      <c r="B2" s="10" t="s">
        <v>13</v>
      </c>
      <c r="C2" s="16"/>
      <c r="D2" s="25" t="s">
        <v>14</v>
      </c>
      <c r="E2" s="34" t="s">
        <v>8</v>
      </c>
      <c r="F2" s="43"/>
      <c r="G2" s="55" t="str">
        <v>R6.10</v>
      </c>
      <c r="H2" s="55" t="str">
        <v>R6.11</v>
      </c>
      <c r="I2" s="55" t="str">
        <v>R6.12</v>
      </c>
      <c r="J2" s="55" t="str">
        <v>R7.1</v>
      </c>
      <c r="K2" s="55" t="str">
        <v>R7.2</v>
      </c>
      <c r="L2" s="55" t="str">
        <v>R7.3</v>
      </c>
      <c r="M2" s="62" t="str">
        <v>R7.4</v>
      </c>
      <c r="N2" s="62" t="str">
        <v>R7.5</v>
      </c>
      <c r="O2" s="62" t="str">
        <v>R7.6</v>
      </c>
      <c r="P2" s="62" t="str">
        <v>R7.7</v>
      </c>
      <c r="Q2" s="62" t="str">
        <v>R7.8</v>
      </c>
      <c r="R2" s="62" t="str">
        <v>R7.9</v>
      </c>
      <c r="S2" s="63" t="s">
        <v>6</v>
      </c>
    </row>
    <row r="3" spans="1:19" ht="16.5" customHeight="1">
      <c r="A3" s="6">
        <v>1</v>
      </c>
      <c r="B3" s="11" t="s">
        <v>11</v>
      </c>
      <c r="C3" s="17"/>
      <c r="D3" s="17"/>
      <c r="E3" s="35"/>
      <c r="F3" s="44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64"/>
    </row>
    <row r="4" spans="1:19" ht="16.5" customHeight="1">
      <c r="A4" s="6"/>
      <c r="B4" s="11"/>
      <c r="C4" s="18" t="s">
        <v>30</v>
      </c>
      <c r="D4" s="26" t="s">
        <v>12</v>
      </c>
      <c r="E4" s="36" t="s">
        <v>4</v>
      </c>
      <c r="F4" s="45"/>
      <c r="G4" s="57">
        <v>1800</v>
      </c>
      <c r="H4" s="57">
        <v>1800</v>
      </c>
      <c r="I4" s="57">
        <v>1800</v>
      </c>
      <c r="J4" s="57">
        <v>1800</v>
      </c>
      <c r="K4" s="57">
        <v>1800</v>
      </c>
      <c r="L4" s="57">
        <v>1800</v>
      </c>
      <c r="M4" s="57">
        <v>1800</v>
      </c>
      <c r="N4" s="57">
        <v>1800</v>
      </c>
      <c r="O4" s="57">
        <v>1800</v>
      </c>
      <c r="P4" s="57">
        <v>1800</v>
      </c>
      <c r="Q4" s="57">
        <v>1800</v>
      </c>
      <c r="R4" s="57">
        <v>1800</v>
      </c>
      <c r="S4" s="65">
        <f>SUM(G4:R4)</f>
        <v>21600</v>
      </c>
    </row>
    <row r="5" spans="1:19" ht="16.5" customHeight="1">
      <c r="A5" s="6"/>
      <c r="B5" s="11"/>
      <c r="C5" s="19"/>
      <c r="D5" s="27"/>
      <c r="E5" s="37" t="s">
        <v>2</v>
      </c>
      <c r="F5" s="46"/>
      <c r="G5" s="58">
        <v>1420</v>
      </c>
      <c r="H5" s="58">
        <v>10</v>
      </c>
      <c r="I5" s="58">
        <v>1320</v>
      </c>
      <c r="J5" s="58">
        <v>30</v>
      </c>
      <c r="K5" s="58">
        <v>1140</v>
      </c>
      <c r="L5" s="58">
        <v>1460</v>
      </c>
      <c r="M5" s="58">
        <v>80</v>
      </c>
      <c r="N5" s="58">
        <v>10</v>
      </c>
      <c r="O5" s="58">
        <v>10</v>
      </c>
      <c r="P5" s="58">
        <v>130</v>
      </c>
      <c r="Q5" s="58">
        <v>200</v>
      </c>
      <c r="R5" s="58">
        <v>1390</v>
      </c>
      <c r="S5" s="66" t="s">
        <v>17</v>
      </c>
    </row>
    <row r="6" spans="1:19" ht="16.5" customHeight="1">
      <c r="A6" s="6"/>
      <c r="B6" s="11"/>
      <c r="C6" s="19"/>
      <c r="D6" s="27"/>
      <c r="E6" s="38" t="s">
        <v>5</v>
      </c>
      <c r="F6" s="47"/>
      <c r="G6" s="59">
        <f t="shared" ref="G6:R6" si="0">+SUM(G7:G8)</f>
        <v>275786</v>
      </c>
      <c r="H6" s="59">
        <f t="shared" si="0"/>
        <v>32</v>
      </c>
      <c r="I6" s="59">
        <f t="shared" si="0"/>
        <v>12395</v>
      </c>
      <c r="J6" s="59">
        <f t="shared" si="0"/>
        <v>85</v>
      </c>
      <c r="K6" s="59">
        <f t="shared" si="0"/>
        <v>10747</v>
      </c>
      <c r="L6" s="59">
        <f t="shared" si="0"/>
        <v>8699</v>
      </c>
      <c r="M6" s="59">
        <f t="shared" si="0"/>
        <v>101</v>
      </c>
      <c r="N6" s="59">
        <f t="shared" si="0"/>
        <v>21</v>
      </c>
      <c r="O6" s="59">
        <f t="shared" si="0"/>
        <v>34</v>
      </c>
      <c r="P6" s="59">
        <f t="shared" si="0"/>
        <v>585</v>
      </c>
      <c r="Q6" s="59">
        <f t="shared" si="0"/>
        <v>1141</v>
      </c>
      <c r="R6" s="59">
        <f t="shared" si="0"/>
        <v>238696</v>
      </c>
      <c r="S6" s="67">
        <f>SUM(G6:R6)</f>
        <v>548322</v>
      </c>
    </row>
    <row r="7" spans="1:19" ht="16.5" customHeight="1">
      <c r="A7" s="6"/>
      <c r="B7" s="11"/>
      <c r="C7" s="19"/>
      <c r="D7" s="27"/>
      <c r="E7" s="39"/>
      <c r="F7" s="48" t="s">
        <v>18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>
        <v>0</v>
      </c>
      <c r="O7" s="58">
        <v>0</v>
      </c>
      <c r="P7" s="58">
        <v>585</v>
      </c>
      <c r="Q7" s="58">
        <v>0</v>
      </c>
      <c r="R7" s="58">
        <v>238696</v>
      </c>
      <c r="S7" s="66">
        <f>SUM(G7:R7)</f>
        <v>239281</v>
      </c>
    </row>
    <row r="8" spans="1:19" ht="16.5" customHeight="1">
      <c r="A8" s="7"/>
      <c r="B8" s="12"/>
      <c r="C8" s="20"/>
      <c r="D8" s="28"/>
      <c r="E8" s="40"/>
      <c r="F8" s="49" t="s">
        <v>19</v>
      </c>
      <c r="G8" s="60">
        <v>275786</v>
      </c>
      <c r="H8" s="60">
        <v>32</v>
      </c>
      <c r="I8" s="60">
        <v>12395</v>
      </c>
      <c r="J8" s="60">
        <v>85</v>
      </c>
      <c r="K8" s="60">
        <v>10747</v>
      </c>
      <c r="L8" s="60">
        <v>8699</v>
      </c>
      <c r="M8" s="60">
        <v>101</v>
      </c>
      <c r="N8" s="60">
        <v>21</v>
      </c>
      <c r="O8" s="60">
        <v>34</v>
      </c>
      <c r="P8" s="60">
        <v>0</v>
      </c>
      <c r="Q8" s="60">
        <v>1141</v>
      </c>
      <c r="R8" s="60">
        <v>0</v>
      </c>
      <c r="S8" s="68">
        <f>SUM(G8:R8)</f>
        <v>309041</v>
      </c>
    </row>
    <row r="9" spans="1:19" ht="16.5" customHeight="1">
      <c r="A9" s="8">
        <v>2</v>
      </c>
      <c r="B9" s="13" t="s">
        <v>7</v>
      </c>
      <c r="C9" s="17"/>
      <c r="D9" s="17"/>
      <c r="E9" s="35"/>
      <c r="F9" s="44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64"/>
    </row>
    <row r="10" spans="1:19" ht="16.5" customHeight="1">
      <c r="A10" s="6"/>
      <c r="B10" s="14"/>
      <c r="C10" s="18" t="s">
        <v>25</v>
      </c>
      <c r="D10" s="26" t="s">
        <v>15</v>
      </c>
      <c r="E10" s="36" t="s">
        <v>4</v>
      </c>
      <c r="F10" s="45"/>
      <c r="G10" s="57">
        <v>418</v>
      </c>
      <c r="H10" s="57">
        <v>418</v>
      </c>
      <c r="I10" s="57">
        <v>418</v>
      </c>
      <c r="J10" s="57">
        <v>418</v>
      </c>
      <c r="K10" s="57">
        <v>418</v>
      </c>
      <c r="L10" s="57">
        <v>418</v>
      </c>
      <c r="M10" s="57">
        <v>418</v>
      </c>
      <c r="N10" s="57">
        <v>418</v>
      </c>
      <c r="O10" s="57">
        <v>418</v>
      </c>
      <c r="P10" s="57">
        <v>418</v>
      </c>
      <c r="Q10" s="57">
        <v>418</v>
      </c>
      <c r="R10" s="57">
        <v>418</v>
      </c>
      <c r="S10" s="65">
        <f>SUM(G10:R10)</f>
        <v>5016</v>
      </c>
    </row>
    <row r="11" spans="1:19" ht="16.5" customHeight="1">
      <c r="A11" s="6"/>
      <c r="B11" s="14"/>
      <c r="C11" s="19"/>
      <c r="D11" s="27"/>
      <c r="E11" s="37" t="s">
        <v>2</v>
      </c>
      <c r="F11" s="46"/>
      <c r="G11" s="58">
        <v>418</v>
      </c>
      <c r="H11" s="58">
        <v>50</v>
      </c>
      <c r="I11" s="58">
        <v>264</v>
      </c>
      <c r="J11" s="58">
        <v>416</v>
      </c>
      <c r="K11" s="58">
        <v>242</v>
      </c>
      <c r="L11" s="58">
        <v>292</v>
      </c>
      <c r="M11" s="58">
        <v>162</v>
      </c>
      <c r="N11" s="58">
        <v>24</v>
      </c>
      <c r="O11" s="58">
        <v>74</v>
      </c>
      <c r="P11" s="58">
        <v>188</v>
      </c>
      <c r="Q11" s="58">
        <v>110</v>
      </c>
      <c r="R11" s="58">
        <v>332</v>
      </c>
      <c r="S11" s="66" t="s">
        <v>17</v>
      </c>
    </row>
    <row r="12" spans="1:19" ht="16.5" customHeight="1">
      <c r="A12" s="6"/>
      <c r="B12" s="14"/>
      <c r="C12" s="19"/>
      <c r="D12" s="27"/>
      <c r="E12" s="38" t="s">
        <v>5</v>
      </c>
      <c r="F12" s="47"/>
      <c r="G12" s="59">
        <f t="shared" ref="G12:R12" si="1">SUM(G13:G16)</f>
        <v>121351</v>
      </c>
      <c r="H12" s="59">
        <f t="shared" si="1"/>
        <v>616</v>
      </c>
      <c r="I12" s="59">
        <f t="shared" si="1"/>
        <v>3188</v>
      </c>
      <c r="J12" s="59">
        <f t="shared" si="1"/>
        <v>62778</v>
      </c>
      <c r="K12" s="59">
        <f t="shared" si="1"/>
        <v>6677</v>
      </c>
      <c r="L12" s="59">
        <f t="shared" si="1"/>
        <v>6821</v>
      </c>
      <c r="M12" s="59">
        <f t="shared" si="1"/>
        <v>9301</v>
      </c>
      <c r="N12" s="59">
        <f t="shared" si="1"/>
        <v>284</v>
      </c>
      <c r="O12" s="59">
        <f t="shared" si="1"/>
        <v>2515</v>
      </c>
      <c r="P12" s="59">
        <f t="shared" si="1"/>
        <v>19919</v>
      </c>
      <c r="Q12" s="59">
        <f t="shared" si="1"/>
        <v>7648</v>
      </c>
      <c r="R12" s="59">
        <f t="shared" si="1"/>
        <v>90175</v>
      </c>
      <c r="S12" s="67">
        <f t="shared" ref="S12:S17" si="2">SUM(G12:R12)</f>
        <v>331273</v>
      </c>
    </row>
    <row r="13" spans="1:19" ht="16.5" customHeight="1">
      <c r="A13" s="6"/>
      <c r="B13" s="14"/>
      <c r="C13" s="19"/>
      <c r="D13" s="27"/>
      <c r="E13" s="39"/>
      <c r="F13" s="48" t="s">
        <v>22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4127</v>
      </c>
      <c r="Q13" s="58">
        <v>1949</v>
      </c>
      <c r="R13" s="58">
        <v>8972</v>
      </c>
      <c r="S13" s="66">
        <f t="shared" si="2"/>
        <v>15048</v>
      </c>
    </row>
    <row r="14" spans="1:19" ht="16.5" customHeight="1">
      <c r="A14" s="6"/>
      <c r="B14" s="14"/>
      <c r="C14" s="19"/>
      <c r="D14" s="27"/>
      <c r="E14" s="39"/>
      <c r="F14" s="48" t="s">
        <v>1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10192</v>
      </c>
      <c r="Q14" s="58">
        <v>4154</v>
      </c>
      <c r="R14" s="58">
        <v>31784</v>
      </c>
      <c r="S14" s="66">
        <f t="shared" si="2"/>
        <v>46130</v>
      </c>
    </row>
    <row r="15" spans="1:19" ht="16.5" customHeight="1">
      <c r="A15" s="6"/>
      <c r="B15" s="14"/>
      <c r="C15" s="19"/>
      <c r="D15" s="27"/>
      <c r="E15" s="39"/>
      <c r="F15" s="48" t="s">
        <v>23</v>
      </c>
      <c r="G15" s="58">
        <v>62861</v>
      </c>
      <c r="H15" s="58">
        <v>142</v>
      </c>
      <c r="I15" s="58">
        <v>220</v>
      </c>
      <c r="J15" s="58">
        <v>26207</v>
      </c>
      <c r="K15" s="58">
        <v>3047</v>
      </c>
      <c r="L15" s="58">
        <v>2354</v>
      </c>
      <c r="M15" s="58">
        <v>3330</v>
      </c>
      <c r="N15" s="58">
        <v>193</v>
      </c>
      <c r="O15" s="58">
        <v>2190</v>
      </c>
      <c r="P15" s="58">
        <v>0</v>
      </c>
      <c r="Q15" s="58">
        <v>0</v>
      </c>
      <c r="R15" s="58">
        <v>0</v>
      </c>
      <c r="S15" s="66">
        <f t="shared" si="2"/>
        <v>100544</v>
      </c>
    </row>
    <row r="16" spans="1:19" ht="16.5" customHeight="1">
      <c r="A16" s="6"/>
      <c r="B16" s="14"/>
      <c r="C16" s="20"/>
      <c r="D16" s="28"/>
      <c r="E16" s="40"/>
      <c r="F16" s="49" t="s">
        <v>16</v>
      </c>
      <c r="G16" s="60">
        <v>58490</v>
      </c>
      <c r="H16" s="60">
        <v>474</v>
      </c>
      <c r="I16" s="60">
        <v>2968</v>
      </c>
      <c r="J16" s="60">
        <v>36571</v>
      </c>
      <c r="K16" s="60">
        <v>3630</v>
      </c>
      <c r="L16" s="60">
        <v>4467</v>
      </c>
      <c r="M16" s="60">
        <v>5971</v>
      </c>
      <c r="N16" s="60">
        <v>91</v>
      </c>
      <c r="O16" s="60">
        <v>325</v>
      </c>
      <c r="P16" s="60">
        <v>5600</v>
      </c>
      <c r="Q16" s="60">
        <v>1545</v>
      </c>
      <c r="R16" s="60">
        <v>49419</v>
      </c>
      <c r="S16" s="68">
        <f t="shared" si="2"/>
        <v>169551</v>
      </c>
    </row>
    <row r="17" spans="1:19" ht="16.5" customHeight="1">
      <c r="A17" s="6"/>
      <c r="B17" s="14"/>
      <c r="C17" s="18" t="s">
        <v>10</v>
      </c>
      <c r="D17" s="26"/>
      <c r="E17" s="36" t="s">
        <v>3</v>
      </c>
      <c r="F17" s="45"/>
      <c r="G17" s="57">
        <v>378</v>
      </c>
      <c r="H17" s="57">
        <v>378</v>
      </c>
      <c r="I17" s="57">
        <v>378</v>
      </c>
      <c r="J17" s="57">
        <v>378</v>
      </c>
      <c r="K17" s="57">
        <v>378</v>
      </c>
      <c r="L17" s="57">
        <v>378</v>
      </c>
      <c r="M17" s="57">
        <v>378</v>
      </c>
      <c r="N17" s="57">
        <v>378</v>
      </c>
      <c r="O17" s="57">
        <v>378</v>
      </c>
      <c r="P17" s="57">
        <v>378</v>
      </c>
      <c r="Q17" s="57">
        <v>378</v>
      </c>
      <c r="R17" s="57">
        <v>378</v>
      </c>
      <c r="S17" s="65">
        <f t="shared" si="2"/>
        <v>4536</v>
      </c>
    </row>
    <row r="18" spans="1:19" ht="16.5" customHeight="1">
      <c r="A18" s="6"/>
      <c r="B18" s="14"/>
      <c r="C18" s="19"/>
      <c r="D18" s="27"/>
      <c r="E18" s="37" t="s">
        <v>21</v>
      </c>
      <c r="F18" s="46"/>
      <c r="G18" s="58">
        <v>378</v>
      </c>
      <c r="H18" s="58">
        <v>302</v>
      </c>
      <c r="I18" s="58">
        <v>282</v>
      </c>
      <c r="J18" s="58">
        <v>260</v>
      </c>
      <c r="K18" s="58">
        <v>294</v>
      </c>
      <c r="L18" s="58">
        <v>280</v>
      </c>
      <c r="M18" s="58">
        <v>272</v>
      </c>
      <c r="N18" s="58">
        <v>272</v>
      </c>
      <c r="O18" s="58">
        <v>272</v>
      </c>
      <c r="P18" s="58">
        <v>272</v>
      </c>
      <c r="Q18" s="58">
        <v>272</v>
      </c>
      <c r="R18" s="58"/>
      <c r="S18" s="66" t="s">
        <v>17</v>
      </c>
    </row>
    <row r="19" spans="1:19" ht="16.5" customHeight="1">
      <c r="A19" s="6"/>
      <c r="B19" s="14"/>
      <c r="C19" s="19"/>
      <c r="D19" s="27"/>
      <c r="E19" s="38" t="s">
        <v>20</v>
      </c>
      <c r="F19" s="47"/>
      <c r="G19" s="59">
        <f t="shared" ref="G19:R19" si="3">SUM(G20:G23)</f>
        <v>119103</v>
      </c>
      <c r="H19" s="59">
        <f t="shared" si="3"/>
        <v>164805</v>
      </c>
      <c r="I19" s="59">
        <f t="shared" si="3"/>
        <v>169985</v>
      </c>
      <c r="J19" s="59">
        <f t="shared" si="3"/>
        <v>111641</v>
      </c>
      <c r="K19" s="59">
        <f t="shared" si="3"/>
        <v>142398</v>
      </c>
      <c r="L19" s="59">
        <f t="shared" si="3"/>
        <v>182523</v>
      </c>
      <c r="M19" s="59">
        <f t="shared" si="3"/>
        <v>154651</v>
      </c>
      <c r="N19" s="59">
        <f t="shared" si="3"/>
        <v>189091</v>
      </c>
      <c r="O19" s="59">
        <f t="shared" si="3"/>
        <v>188773</v>
      </c>
      <c r="P19" s="59">
        <f t="shared" si="3"/>
        <v>170579</v>
      </c>
      <c r="Q19" s="59">
        <f t="shared" si="3"/>
        <v>154634</v>
      </c>
      <c r="R19" s="59">
        <f t="shared" si="3"/>
        <v>100123</v>
      </c>
      <c r="S19" s="67">
        <f t="shared" ref="S19:S24" si="4">SUM(G19:R19)</f>
        <v>1848306</v>
      </c>
    </row>
    <row r="20" spans="1:19" ht="16.5" customHeight="1">
      <c r="A20" s="6"/>
      <c r="B20" s="14"/>
      <c r="C20" s="19"/>
      <c r="D20" s="27"/>
      <c r="E20" s="39"/>
      <c r="F20" s="48" t="s">
        <v>22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18318</v>
      </c>
      <c r="Q20" s="58">
        <v>16480</v>
      </c>
      <c r="R20" s="58">
        <v>11026</v>
      </c>
      <c r="S20" s="66">
        <f t="shared" si="4"/>
        <v>45824</v>
      </c>
    </row>
    <row r="21" spans="1:19" ht="16.5" customHeight="1">
      <c r="A21" s="6"/>
      <c r="B21" s="14"/>
      <c r="C21" s="19"/>
      <c r="D21" s="27"/>
      <c r="E21" s="39"/>
      <c r="F21" s="48" t="s">
        <v>1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65943</v>
      </c>
      <c r="Q21" s="58">
        <v>57121</v>
      </c>
      <c r="R21" s="58">
        <v>38760</v>
      </c>
      <c r="S21" s="66">
        <f t="shared" si="4"/>
        <v>161824</v>
      </c>
    </row>
    <row r="22" spans="1:19" ht="16.5" customHeight="1">
      <c r="A22" s="6"/>
      <c r="B22" s="14"/>
      <c r="C22" s="19"/>
      <c r="D22" s="27"/>
      <c r="E22" s="39"/>
      <c r="F22" s="48" t="s">
        <v>23</v>
      </c>
      <c r="G22" s="58">
        <v>54913</v>
      </c>
      <c r="H22" s="58">
        <v>79996</v>
      </c>
      <c r="I22" s="58">
        <v>82262</v>
      </c>
      <c r="J22" s="58">
        <v>52449</v>
      </c>
      <c r="K22" s="58">
        <v>67212</v>
      </c>
      <c r="L22" s="58">
        <v>87728</v>
      </c>
      <c r="M22" s="58">
        <v>73228</v>
      </c>
      <c r="N22" s="58">
        <v>78742</v>
      </c>
      <c r="O22" s="58">
        <v>92944</v>
      </c>
      <c r="P22" s="58">
        <v>0</v>
      </c>
      <c r="Q22" s="58">
        <v>0</v>
      </c>
      <c r="R22" s="58">
        <v>0</v>
      </c>
      <c r="S22" s="66">
        <f t="shared" si="4"/>
        <v>669474</v>
      </c>
    </row>
    <row r="23" spans="1:19" ht="16.5" customHeight="1">
      <c r="A23" s="6"/>
      <c r="B23" s="14"/>
      <c r="C23" s="20"/>
      <c r="D23" s="28"/>
      <c r="E23" s="40"/>
      <c r="F23" s="49" t="s">
        <v>16</v>
      </c>
      <c r="G23" s="60">
        <v>64190</v>
      </c>
      <c r="H23" s="60">
        <v>84809</v>
      </c>
      <c r="I23" s="60">
        <v>87723</v>
      </c>
      <c r="J23" s="60">
        <v>59192</v>
      </c>
      <c r="K23" s="60">
        <v>75186</v>
      </c>
      <c r="L23" s="60">
        <v>94795</v>
      </c>
      <c r="M23" s="60">
        <v>81423</v>
      </c>
      <c r="N23" s="60">
        <v>110349</v>
      </c>
      <c r="O23" s="60">
        <v>95829</v>
      </c>
      <c r="P23" s="60">
        <v>86318</v>
      </c>
      <c r="Q23" s="60">
        <v>81033</v>
      </c>
      <c r="R23" s="60">
        <v>50337</v>
      </c>
      <c r="S23" s="68">
        <f t="shared" si="4"/>
        <v>971184</v>
      </c>
    </row>
    <row r="24" spans="1:19" ht="16.5" customHeight="1">
      <c r="A24" s="6"/>
      <c r="B24" s="14"/>
      <c r="C24" s="18" t="s">
        <v>26</v>
      </c>
      <c r="D24" s="26"/>
      <c r="E24" s="36" t="s">
        <v>3</v>
      </c>
      <c r="F24" s="45"/>
      <c r="G24" s="57">
        <v>418</v>
      </c>
      <c r="H24" s="57">
        <v>418</v>
      </c>
      <c r="I24" s="57">
        <v>418</v>
      </c>
      <c r="J24" s="57">
        <v>418</v>
      </c>
      <c r="K24" s="57">
        <v>418</v>
      </c>
      <c r="L24" s="57">
        <v>418</v>
      </c>
      <c r="M24" s="57">
        <v>418</v>
      </c>
      <c r="N24" s="57">
        <v>418</v>
      </c>
      <c r="O24" s="57">
        <v>418</v>
      </c>
      <c r="P24" s="57">
        <v>418</v>
      </c>
      <c r="Q24" s="57">
        <v>418</v>
      </c>
      <c r="R24" s="57">
        <v>418</v>
      </c>
      <c r="S24" s="65">
        <f t="shared" si="4"/>
        <v>5016</v>
      </c>
    </row>
    <row r="25" spans="1:19" ht="16.5" customHeight="1">
      <c r="A25" s="6"/>
      <c r="B25" s="14"/>
      <c r="C25" s="19"/>
      <c r="D25" s="27"/>
      <c r="E25" s="37" t="s">
        <v>21</v>
      </c>
      <c r="F25" s="46"/>
      <c r="G25" s="58">
        <v>418</v>
      </c>
      <c r="H25" s="58">
        <v>316</v>
      </c>
      <c r="I25" s="58">
        <v>310</v>
      </c>
      <c r="J25" s="58">
        <v>416</v>
      </c>
      <c r="K25" s="58">
        <v>314</v>
      </c>
      <c r="L25" s="58">
        <v>312</v>
      </c>
      <c r="M25" s="58">
        <v>296</v>
      </c>
      <c r="N25" s="58">
        <v>296</v>
      </c>
      <c r="O25" s="58">
        <v>346</v>
      </c>
      <c r="P25" s="58">
        <v>366</v>
      </c>
      <c r="Q25" s="58">
        <v>382</v>
      </c>
      <c r="R25" s="58">
        <v>332</v>
      </c>
      <c r="S25" s="66" t="s">
        <v>17</v>
      </c>
    </row>
    <row r="26" spans="1:19" ht="16.5" customHeight="1">
      <c r="A26" s="6"/>
      <c r="B26" s="14"/>
      <c r="C26" s="19"/>
      <c r="D26" s="27"/>
      <c r="E26" s="38" t="s">
        <v>20</v>
      </c>
      <c r="F26" s="47"/>
      <c r="G26" s="59">
        <f t="shared" ref="G26:R26" si="5">IF(SUM(G27:G30)&lt;&gt;G12+G19,"不一致",SUM(G27:G30))</f>
        <v>240454</v>
      </c>
      <c r="H26" s="59">
        <f t="shared" si="5"/>
        <v>165421</v>
      </c>
      <c r="I26" s="59">
        <f t="shared" si="5"/>
        <v>173173</v>
      </c>
      <c r="J26" s="59">
        <f t="shared" si="5"/>
        <v>174419</v>
      </c>
      <c r="K26" s="59">
        <f t="shared" si="5"/>
        <v>149075</v>
      </c>
      <c r="L26" s="59">
        <f t="shared" si="5"/>
        <v>189344</v>
      </c>
      <c r="M26" s="59">
        <f t="shared" si="5"/>
        <v>163952</v>
      </c>
      <c r="N26" s="59">
        <f t="shared" si="5"/>
        <v>189375</v>
      </c>
      <c r="O26" s="59">
        <f t="shared" si="5"/>
        <v>191288</v>
      </c>
      <c r="P26" s="59">
        <f t="shared" si="5"/>
        <v>190498</v>
      </c>
      <c r="Q26" s="59">
        <f t="shared" si="5"/>
        <v>162282</v>
      </c>
      <c r="R26" s="59">
        <f t="shared" si="5"/>
        <v>190298</v>
      </c>
      <c r="S26" s="67">
        <f>SUM(G26:R26)</f>
        <v>2179579</v>
      </c>
    </row>
    <row r="27" spans="1:19" ht="16.5" customHeight="1">
      <c r="A27" s="6"/>
      <c r="B27" s="14"/>
      <c r="C27" s="19"/>
      <c r="D27" s="27"/>
      <c r="E27" s="39"/>
      <c r="F27" s="48" t="s">
        <v>22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22445</v>
      </c>
      <c r="Q27" s="58">
        <v>18429</v>
      </c>
      <c r="R27" s="58">
        <v>19998</v>
      </c>
      <c r="S27" s="66">
        <f>SUM(G27:R27)</f>
        <v>60872</v>
      </c>
    </row>
    <row r="28" spans="1:19" ht="16.5" customHeight="1">
      <c r="A28" s="6"/>
      <c r="B28" s="14"/>
      <c r="C28" s="19"/>
      <c r="D28" s="27"/>
      <c r="E28" s="39"/>
      <c r="F28" s="48" t="s">
        <v>1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76135</v>
      </c>
      <c r="Q28" s="58">
        <v>61275</v>
      </c>
      <c r="R28" s="58">
        <v>70544</v>
      </c>
      <c r="S28" s="66">
        <f>SUM(G28:R28)</f>
        <v>207954</v>
      </c>
    </row>
    <row r="29" spans="1:19" ht="16.5" customHeight="1">
      <c r="A29" s="6"/>
      <c r="B29" s="14"/>
      <c r="C29" s="19"/>
      <c r="D29" s="27"/>
      <c r="E29" s="39"/>
      <c r="F29" s="48" t="s">
        <v>23</v>
      </c>
      <c r="G29" s="58">
        <v>117774</v>
      </c>
      <c r="H29" s="58">
        <v>80138</v>
      </c>
      <c r="I29" s="58">
        <v>82482</v>
      </c>
      <c r="J29" s="58">
        <v>78656</v>
      </c>
      <c r="K29" s="58">
        <v>70259</v>
      </c>
      <c r="L29" s="58">
        <v>90082</v>
      </c>
      <c r="M29" s="58">
        <v>76558</v>
      </c>
      <c r="N29" s="58">
        <v>78935</v>
      </c>
      <c r="O29" s="58">
        <v>95134</v>
      </c>
      <c r="P29" s="58">
        <v>0</v>
      </c>
      <c r="Q29" s="58">
        <v>0</v>
      </c>
      <c r="R29" s="58">
        <v>0</v>
      </c>
      <c r="S29" s="66">
        <f>SUM(G29:R29)</f>
        <v>770018</v>
      </c>
    </row>
    <row r="30" spans="1:19" ht="16.5" customHeight="1">
      <c r="A30" s="6"/>
      <c r="B30" s="14"/>
      <c r="C30" s="19"/>
      <c r="D30" s="27"/>
      <c r="E30" s="39"/>
      <c r="F30" s="50" t="s">
        <v>16</v>
      </c>
      <c r="G30" s="59">
        <v>122680</v>
      </c>
      <c r="H30" s="59">
        <v>85283</v>
      </c>
      <c r="I30" s="59">
        <v>90691</v>
      </c>
      <c r="J30" s="59">
        <v>95763</v>
      </c>
      <c r="K30" s="59">
        <v>78816</v>
      </c>
      <c r="L30" s="59">
        <v>99262</v>
      </c>
      <c r="M30" s="59">
        <v>87394</v>
      </c>
      <c r="N30" s="59">
        <v>110440</v>
      </c>
      <c r="O30" s="59">
        <v>96154</v>
      </c>
      <c r="P30" s="59">
        <v>91918</v>
      </c>
      <c r="Q30" s="59">
        <v>82578</v>
      </c>
      <c r="R30" s="59">
        <v>99756</v>
      </c>
      <c r="S30" s="67">
        <f>SUM(G30:R30)</f>
        <v>1140735</v>
      </c>
    </row>
    <row r="31" spans="1:19" ht="16.5" customHeight="1">
      <c r="A31" s="9"/>
      <c r="B31" s="15"/>
      <c r="C31" s="21" t="s">
        <v>24</v>
      </c>
      <c r="D31" s="29"/>
      <c r="E31" s="41"/>
      <c r="F31" s="51"/>
      <c r="G31" s="61">
        <f t="shared" ref="G31:S31" si="6">IF(G17="-","-",G19/G26)</f>
        <v>0.49532550924501151</v>
      </c>
      <c r="H31" s="61">
        <f t="shared" si="6"/>
        <v>0.99627616808023167</v>
      </c>
      <c r="I31" s="61">
        <f t="shared" si="6"/>
        <v>0.98159066367158854</v>
      </c>
      <c r="J31" s="61">
        <f t="shared" si="6"/>
        <v>0.64007361583313749</v>
      </c>
      <c r="K31" s="61">
        <f t="shared" si="6"/>
        <v>0.95521046453127623</v>
      </c>
      <c r="L31" s="61">
        <f t="shared" si="6"/>
        <v>0.96397562109176949</v>
      </c>
      <c r="M31" s="61">
        <f t="shared" si="6"/>
        <v>0.94326998145798768</v>
      </c>
      <c r="N31" s="61">
        <f t="shared" si="6"/>
        <v>0.99850033003300331</v>
      </c>
      <c r="O31" s="61">
        <f t="shared" si="6"/>
        <v>0.98685228555894777</v>
      </c>
      <c r="P31" s="61">
        <f t="shared" si="6"/>
        <v>0.89543722243803081</v>
      </c>
      <c r="Q31" s="61">
        <f t="shared" si="6"/>
        <v>0.95287216080649728</v>
      </c>
      <c r="R31" s="61">
        <f t="shared" si="6"/>
        <v>0.52613795205414671</v>
      </c>
      <c r="S31" s="69">
        <f t="shared" si="6"/>
        <v>0.84801055616703958</v>
      </c>
    </row>
    <row r="33" spans="1:6" ht="16.5" customHeight="1">
      <c r="A33" s="1" t="s">
        <v>27</v>
      </c>
      <c r="B33" s="1"/>
      <c r="C33" s="1"/>
      <c r="D33" s="30"/>
      <c r="E33" s="42"/>
      <c r="F33" s="30"/>
    </row>
    <row r="34" spans="1:6" ht="16.5" customHeight="1">
      <c r="A34" s="1" t="s">
        <v>0</v>
      </c>
      <c r="B34" s="1"/>
      <c r="C34" s="1"/>
      <c r="D34" s="30"/>
      <c r="E34" s="42"/>
      <c r="F34" s="30"/>
    </row>
    <row r="36" spans="1:6" ht="16.5" customHeight="1">
      <c r="C36" s="2" t="s">
        <v>29</v>
      </c>
      <c r="E36" s="1"/>
    </row>
    <row r="37" spans="1:6" ht="16.5" customHeight="1">
      <c r="C37" s="22" t="s">
        <v>28</v>
      </c>
      <c r="D37" s="31"/>
      <c r="E37" s="31"/>
      <c r="F37" s="52"/>
    </row>
    <row r="38" spans="1:6" ht="16.5" customHeight="1">
      <c r="C38" s="23"/>
      <c r="D38" s="32"/>
      <c r="E38" s="32"/>
      <c r="F38" s="53"/>
    </row>
    <row r="39" spans="1:6" ht="16.5" customHeight="1">
      <c r="C39" s="23"/>
      <c r="D39" s="32"/>
      <c r="E39" s="32"/>
      <c r="F39" s="53"/>
    </row>
    <row r="40" spans="1:6" ht="16.5" customHeight="1">
      <c r="C40" s="23"/>
      <c r="D40" s="32"/>
      <c r="E40" s="32"/>
      <c r="F40" s="53"/>
    </row>
    <row r="41" spans="1:6" ht="16.5" customHeight="1">
      <c r="C41" s="23"/>
      <c r="D41" s="32"/>
      <c r="E41" s="32"/>
      <c r="F41" s="53"/>
    </row>
    <row r="42" spans="1:6" ht="16.5" customHeight="1">
      <c r="C42" s="24"/>
      <c r="D42" s="33"/>
      <c r="E42" s="33"/>
      <c r="F42" s="54"/>
    </row>
  </sheetData>
  <mergeCells count="1">
    <mergeCell ref="C37:F42"/>
  </mergeCells>
  <phoneticPr fontId="2"/>
  <pageMargins left="0.78740157480314954" right="0.78740157480314954" top="0.98425196850393704" bottom="0.59055118110236227" header="0.31496062992125984" footer="0.31496062992125984"/>
  <pageSetup paperSize="9" scale="7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需給電力調書（実績）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cp:lastPrinted>2023-11-07T05:43:08Z</cp:lastPrinted>
  <dcterms:created xsi:type="dcterms:W3CDTF">2025-09-24T04:28:00Z</dcterms:created>
  <dcterms:modified xsi:type="dcterms:W3CDTF">2025-11-28T01:35:34Z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2025-11-28T01:35:34Z</vt:filetime>
  </property>
</Properties>
</file>